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<sst xmlns="http://schemas.openxmlformats.org/spreadsheetml/2006/main" count="61" uniqueCount="41">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</sst>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 hidden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65" fontId="59" fillId="0" borderId="10" xfId="0" applyNumberFormat="1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60" fillId="35" borderId="1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.7109375" style="14" customWidth="1"/>
    <col min="2" max="2" width="17.421875" style="14" customWidth="1"/>
    <col min="3" max="3" width="15.8515625" style="14" customWidth="1"/>
    <col min="4" max="4" width="19.8515625" style="14" customWidth="1"/>
    <col min="5" max="5" width="8.421875" style="14" bestFit="1" customWidth="1"/>
    <col min="6" max="16" width="9.57421875" style="14" bestFit="1" customWidth="1"/>
    <col min="17" max="17" width="5.57421875" style="14" bestFit="1" customWidth="1"/>
    <col min="18" max="23" width="11.7109375" style="14" customWidth="1"/>
    <col min="24" max="24" width="4.421875" style="14" customWidth="1"/>
    <col min="25" max="26" width="9.140625" style="14" customWidth="1"/>
    <col min="27" max="27" width="5.140625" style="14" customWidth="1"/>
    <col min="28" max="16384" width="9.140625" style="14" customWidth="1"/>
  </cols>
  <sheetData>
    <row r="1" spans="1:23" ht="32.25">
      <c r="A1" s="45"/>
      <c r="B1" s="12"/>
      <c r="C1" s="12"/>
      <c r="D1" s="13" t="s">
        <v>0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</row>
    <row r="2" spans="1:23" ht="39">
      <c r="A2" s="15" t="s">
        <v>1</v>
      </c>
      <c r="B2" s="16" t="s">
        <v>2</v>
      </c>
      <c r="C2" s="17" t="s">
        <v>3</v>
      </c>
      <c r="D2" s="18" t="s">
        <v>32</v>
      </c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"/>
      <c r="S2" s="20"/>
      <c r="T2" s="20"/>
      <c r="U2" s="20"/>
      <c r="V2" s="20"/>
      <c r="W2" s="20"/>
    </row>
    <row r="3" spans="1:23" ht="18">
      <c r="A3" s="15" t="s">
        <v>4</v>
      </c>
      <c r="B3" s="28">
        <v>44317</v>
      </c>
      <c r="C3" s="12"/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2"/>
      <c r="S3" s="12"/>
      <c r="T3" s="12"/>
      <c r="U3" s="12"/>
      <c r="V3" s="12"/>
      <c r="W3" s="12"/>
    </row>
    <row r="4" spans="1:17" ht="22.5">
      <c r="A4" s="21"/>
      <c r="Q4" s="6"/>
    </row>
    <row r="5" spans="1:23" ht="25.5" customHeight="1">
      <c r="A5" s="54" t="s">
        <v>5</v>
      </c>
      <c r="B5" s="54"/>
      <c r="C5" s="2"/>
      <c r="D5" s="2"/>
      <c r="E5" s="51" t="s">
        <v>6</v>
      </c>
      <c r="F5" s="52"/>
      <c r="G5" s="52"/>
      <c r="H5" s="52"/>
      <c r="I5" s="51" t="s">
        <v>7</v>
      </c>
      <c r="J5" s="52"/>
      <c r="K5" s="52"/>
      <c r="L5" s="53"/>
      <c r="M5" s="51" t="s">
        <v>40</v>
      </c>
      <c r="N5" s="52"/>
      <c r="O5" s="52"/>
      <c r="P5" s="53"/>
      <c r="Q5" s="6"/>
      <c r="R5" s="55" t="s">
        <v>6</v>
      </c>
      <c r="S5" s="57"/>
      <c r="T5" s="55" t="s">
        <v>7</v>
      </c>
      <c r="U5" s="56"/>
      <c r="V5" s="55" t="s">
        <v>40</v>
      </c>
      <c r="W5" s="56"/>
    </row>
    <row r="6" spans="1:23" ht="25.5" customHeight="1">
      <c r="A6" s="47" t="s">
        <v>8</v>
      </c>
      <c r="B6" s="48"/>
      <c r="C6" s="49" t="s">
        <v>9</v>
      </c>
      <c r="D6" s="5" t="s">
        <v>10</v>
      </c>
      <c r="E6" s="47" t="s">
        <v>35</v>
      </c>
      <c r="F6" s="48"/>
      <c r="G6" s="47" t="s">
        <v>11</v>
      </c>
      <c r="H6" s="48"/>
      <c r="I6" s="47" t="s">
        <v>35</v>
      </c>
      <c r="J6" s="48"/>
      <c r="K6" s="47" t="s">
        <v>11</v>
      </c>
      <c r="L6" s="48"/>
      <c r="M6" s="47" t="s">
        <v>33</v>
      </c>
      <c r="N6" s="48"/>
      <c r="O6" s="47" t="s">
        <v>34</v>
      </c>
      <c r="P6" s="4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0" t="s">
        <v>27</v>
      </c>
      <c r="Z7" s="29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46" t="s">
        <v>18</v>
      </c>
      <c r="E8" s="32">
        <v>810</v>
      </c>
      <c r="F8" s="32">
        <v>803.75</v>
      </c>
      <c r="G8" s="32">
        <v>847.5</v>
      </c>
      <c r="H8" s="32">
        <v>817.25</v>
      </c>
      <c r="I8" s="32">
        <v>620</v>
      </c>
      <c r="J8" s="32">
        <v>621</v>
      </c>
      <c r="K8" s="32">
        <v>310</v>
      </c>
      <c r="L8" s="32">
        <v>310</v>
      </c>
      <c r="M8" s="32">
        <v>165</v>
      </c>
      <c r="N8" s="32">
        <v>165</v>
      </c>
      <c r="O8" s="32">
        <v>99</v>
      </c>
      <c r="P8" s="32">
        <v>99</v>
      </c>
      <c r="Q8" s="6"/>
      <c r="R8" s="33">
        <f>IF(E8=0,"-",F8/E8)</f>
        <v>0.9922839506172839</v>
      </c>
      <c r="S8" s="37">
        <f>IF(G8=0,"-",H8/G8)</f>
        <v>0.9643067846607669</v>
      </c>
      <c r="T8" s="35">
        <f>IF(I8=0,"-",J8/I8)</f>
        <v>1.0016129032258065</v>
      </c>
      <c r="U8" s="39">
        <f>IF(K8=0,"-",L8/K8)</f>
        <v>1</v>
      </c>
      <c r="V8" s="41">
        <f>IF(M8=0,"-",N8/M8)</f>
        <v>1</v>
      </c>
      <c r="W8" s="43">
        <f>IF(O8=0,"-",P8/O8)</f>
        <v>1</v>
      </c>
      <c r="Y8" s="31">
        <v>16</v>
      </c>
      <c r="Z8" s="31">
        <v>9.161290322580646</v>
      </c>
      <c r="AA8" s="23"/>
    </row>
    <row r="9" spans="1:27" ht="27.75" customHeight="1">
      <c r="A9" s="11" t="s">
        <v>16</v>
      </c>
      <c r="B9" s="9" t="s">
        <v>31</v>
      </c>
      <c r="C9" s="10" t="s">
        <v>17</v>
      </c>
      <c r="D9" s="46" t="s">
        <v>18</v>
      </c>
      <c r="E9" s="32">
        <v>1376</v>
      </c>
      <c r="F9" s="32">
        <v>1263.5</v>
      </c>
      <c r="G9" s="32">
        <v>1690</v>
      </c>
      <c r="H9" s="32">
        <v>1659.75</v>
      </c>
      <c r="I9" s="32">
        <v>620</v>
      </c>
      <c r="J9" s="32">
        <v>620</v>
      </c>
      <c r="K9" s="32">
        <v>1240</v>
      </c>
      <c r="L9" s="32">
        <v>1239</v>
      </c>
      <c r="M9" s="32">
        <v>504.75</v>
      </c>
      <c r="N9" s="32">
        <v>504.75</v>
      </c>
      <c r="O9" s="32">
        <v>271</v>
      </c>
      <c r="P9" s="32">
        <v>271</v>
      </c>
      <c r="Q9" s="6"/>
      <c r="R9" s="33">
        <f>IF(E9=0,"-",F9/E9)</f>
        <v>0.9182412790697675</v>
      </c>
      <c r="S9" s="37">
        <f>IF(G9=0,"-",H9/G9)</f>
        <v>0.9821005917159763</v>
      </c>
      <c r="T9" s="35">
        <f>IF(I9=0,"-",J9/I9)</f>
        <v>1</v>
      </c>
      <c r="U9" s="39">
        <f>IF(K9=0,"-",L9/K9)</f>
        <v>0.9991935483870967</v>
      </c>
      <c r="V9" s="41">
        <f>IF(M9=0,"-",N9/M9)</f>
        <v>1</v>
      </c>
      <c r="W9" s="43">
        <f>IF(O9=0,"-",P9/O9)</f>
        <v>1</v>
      </c>
      <c r="Y9" s="22">
        <v>25</v>
      </c>
      <c r="Z9" s="22">
        <v>20.129032258064516</v>
      </c>
      <c r="AA9" s="23"/>
    </row>
    <row r="10" spans="1:27" ht="27.75" customHeight="1">
      <c r="A10" s="11" t="s">
        <v>20</v>
      </c>
      <c r="B10" s="9" t="s">
        <v>30</v>
      </c>
      <c r="C10" s="10" t="s">
        <v>21</v>
      </c>
      <c r="D10" s="46" t="s">
        <v>18</v>
      </c>
      <c r="E10" s="32">
        <v>1288</v>
      </c>
      <c r="F10" s="32">
        <v>1224</v>
      </c>
      <c r="G10" s="32">
        <v>1507.5</v>
      </c>
      <c r="H10" s="32">
        <v>1619</v>
      </c>
      <c r="I10" s="32">
        <v>620</v>
      </c>
      <c r="J10" s="32">
        <v>620</v>
      </c>
      <c r="K10" s="32">
        <v>620</v>
      </c>
      <c r="L10" s="32">
        <v>880</v>
      </c>
      <c r="M10" s="32">
        <v>292</v>
      </c>
      <c r="N10" s="32">
        <v>303</v>
      </c>
      <c r="O10" s="32">
        <v>210.75</v>
      </c>
      <c r="P10" s="32">
        <v>212.75</v>
      </c>
      <c r="Q10" s="6"/>
      <c r="R10" s="33">
        <f>IF(E10=0,"-",F10/E10)</f>
        <v>0.9503105590062112</v>
      </c>
      <c r="S10" s="37">
        <f>IF(G10=0,"-",H10/G10)</f>
        <v>1.0739635157545606</v>
      </c>
      <c r="T10" s="35">
        <f>IF(I10=0,"-",J10/I10)</f>
        <v>1</v>
      </c>
      <c r="U10" s="39">
        <f>IF(K10=0,"-",L10/K10)</f>
        <v>1.4193548387096775</v>
      </c>
      <c r="V10" s="41">
        <f>IF(M10=0,"-",N10/M10)</f>
        <v>1.0376712328767124</v>
      </c>
      <c r="W10" s="43">
        <f>IF(O10=0,"-",P10/O10)</f>
        <v>1.0094899169632265</v>
      </c>
      <c r="Y10" s="22">
        <v>24</v>
      </c>
      <c r="Z10" s="22">
        <v>16.032258064516128</v>
      </c>
      <c r="AA10" s="23"/>
    </row>
    <row r="11" spans="1:27" ht="27.75" customHeight="1">
      <c r="A11" s="11" t="s">
        <v>24</v>
      </c>
      <c r="B11" s="9" t="s">
        <v>25</v>
      </c>
      <c r="C11" s="10" t="s">
        <v>23</v>
      </c>
      <c r="D11" s="46" t="s">
        <v>18</v>
      </c>
      <c r="E11" s="32">
        <v>1155</v>
      </c>
      <c r="F11" s="32">
        <v>1063.5</v>
      </c>
      <c r="G11" s="32">
        <v>1841</v>
      </c>
      <c r="H11" s="32">
        <v>1923.25</v>
      </c>
      <c r="I11" s="32">
        <v>760</v>
      </c>
      <c r="J11" s="32">
        <v>720</v>
      </c>
      <c r="K11" s="32">
        <v>660</v>
      </c>
      <c r="L11" s="32">
        <v>710</v>
      </c>
      <c r="M11" s="32">
        <v>242</v>
      </c>
      <c r="N11" s="32">
        <v>242</v>
      </c>
      <c r="O11" s="32">
        <v>76.5</v>
      </c>
      <c r="P11" s="32">
        <v>76.5</v>
      </c>
      <c r="Q11" s="6"/>
      <c r="R11" s="33">
        <f>IF(E11=0,"-",F11/E11)</f>
        <v>0.9207792207792208</v>
      </c>
      <c r="S11" s="37">
        <f>IF(G11=0,"-",H11/G11)</f>
        <v>1.0446768060836502</v>
      </c>
      <c r="T11" s="35">
        <f>IF(I11=0,"-",J11/I11)</f>
        <v>0.9473684210526315</v>
      </c>
      <c r="U11" s="39">
        <f>IF(K11=0,"-",L11/K11)</f>
        <v>1.0757575757575757</v>
      </c>
      <c r="V11" s="41">
        <f>IF(M11=0,"-",N11/M11)</f>
        <v>1</v>
      </c>
      <c r="W11" s="43">
        <f>IF(O11=0,"-",P11/O11)</f>
        <v>1</v>
      </c>
      <c r="Y11" s="31">
        <v>32</v>
      </c>
      <c r="Z11" s="31">
        <v>17.419354838709676</v>
      </c>
      <c r="AA11" s="23"/>
    </row>
    <row r="12" spans="1:27" ht="14.25">
      <c r="A12" s="24"/>
      <c r="B12" s="24"/>
      <c r="C12" s="24"/>
      <c r="D12" s="24"/>
      <c r="E12" s="25">
        <f aca="true" t="shared" si="0" ref="E12:L12">SUM(E8:E11)</f>
        <v>4629</v>
      </c>
      <c r="F12" s="25">
        <f t="shared" si="0"/>
        <v>4354.75</v>
      </c>
      <c r="G12" s="25">
        <f t="shared" si="0"/>
        <v>5886</v>
      </c>
      <c r="H12" s="25">
        <f t="shared" si="0"/>
        <v>6019.25</v>
      </c>
      <c r="I12" s="25">
        <f t="shared" si="0"/>
        <v>2620</v>
      </c>
      <c r="J12" s="25">
        <f t="shared" si="0"/>
        <v>2581</v>
      </c>
      <c r="K12" s="25">
        <f t="shared" si="0"/>
        <v>2830</v>
      </c>
      <c r="L12" s="25">
        <f t="shared" si="0"/>
        <v>3139</v>
      </c>
      <c r="M12" s="25">
        <f>SUM(M8:M11)</f>
        <v>1203.75</v>
      </c>
      <c r="N12" s="25">
        <f>SUM(N8:N11)</f>
        <v>1214.75</v>
      </c>
      <c r="O12" s="25">
        <f>SUM(O8:O11)</f>
        <v>657.25</v>
      </c>
      <c r="P12" s="25">
        <f>SUM(P8:P11)</f>
        <v>659.25</v>
      </c>
      <c r="Q12" s="6"/>
      <c r="R12" s="34">
        <f>F12/E12</f>
        <v>0.9407539425361849</v>
      </c>
      <c r="S12" s="38">
        <f>H12/G12</f>
        <v>1.0226384641522257</v>
      </c>
      <c r="T12" s="36">
        <f>J12/I12</f>
        <v>0.9851145038167939</v>
      </c>
      <c r="U12" s="40">
        <f>L12/K12</f>
        <v>1.1091872791519435</v>
      </c>
      <c r="V12" s="42">
        <f>N12/M12</f>
        <v>1.0091381100726895</v>
      </c>
      <c r="W12" s="44">
        <f>P12/O12</f>
        <v>1.00304298212248</v>
      </c>
      <c r="Y12" s="26">
        <f>AVERAGE(Y8:Y11)</f>
        <v>24.25</v>
      </c>
      <c r="Z12" s="26">
        <f>AVERAGE(Z8:Z11)</f>
        <v>15.68548387096774</v>
      </c>
      <c r="AA12" s="23"/>
    </row>
    <row r="13" spans="18:26" ht="13.5">
      <c r="R13" s="58" t="s">
        <v>39</v>
      </c>
      <c r="S13" s="59"/>
      <c r="T13" s="59"/>
      <c r="U13" s="60"/>
      <c r="V13" s="61">
        <f>(F12+H12+J12+L12+N12+P12)/(E12+G12+I12+K12+M12+O12)</f>
        <v>1.007965892516549</v>
      </c>
      <c r="W13" s="62"/>
      <c r="Y13" s="27"/>
      <c r="Z13" s="27"/>
    </row>
  </sheetData>
  <sheetProtection/>
  <mergeCells count="23">
    <mergeCell ref="V13:W13"/>
    <mergeCell ref="R6:R7"/>
    <mergeCell ref="S6:S7"/>
    <mergeCell ref="T6:T7"/>
    <mergeCell ref="V5:W5"/>
    <mergeCell ref="V6:V7"/>
    <mergeCell ref="W6:W7"/>
    <mergeCell ref="M5:P5"/>
    <mergeCell ref="M6:N6"/>
    <mergeCell ref="O6:P6"/>
    <mergeCell ref="U6:U7"/>
    <mergeCell ref="T5:U5"/>
    <mergeCell ref="R5:S5"/>
    <mergeCell ref="R13:U13"/>
    <mergeCell ref="E5:H5"/>
    <mergeCell ref="A5:B5"/>
    <mergeCell ref="A6:B6"/>
    <mergeCell ref="C6:C7"/>
    <mergeCell ref="I6:J6"/>
    <mergeCell ref="K6:L6"/>
    <mergeCell ref="I5:L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2022-01-13T16:57:54Z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232686757</vt:i4>
  </property>
  <property fmtid="{D5CDD505-2E9C-101B-9397-08002B2CF9AE}" pid="4" name="_NewReviewCyc">
    <vt:lpwstr/>
  </property>
  <property fmtid="{D5CDD505-2E9C-101B-9397-08002B2CF9AE}" pid="5" name="_EmailSubje">
    <vt:lpwstr>SAFER STAFFING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