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<sst xmlns="http://schemas.openxmlformats.org/spreadsheetml/2006/main" count="61" uniqueCount="41">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</sst>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54" fillId="0" borderId="0" xfId="0" applyNumberFormat="1" applyFont="1" applyBorder="1" applyAlignment="1">
      <alignment horizontal="center" vertical="center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28" width="42.00390625" style="14" customWidth="1"/>
    <col min="29" max="16384" width="9.140625" style="14" customWidth="1"/>
  </cols>
  <sheetData>
    <row r="1" spans="1:23" ht="32.25">
      <c r="A1" s="49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51.75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44348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8" ht="25.5" customHeight="1">
      <c r="A5" s="66" t="s">
        <v>5</v>
      </c>
      <c r="B5" s="66"/>
      <c r="C5" s="2"/>
      <c r="D5" s="2"/>
      <c r="E5" s="58" t="s">
        <v>6</v>
      </c>
      <c r="F5" s="59"/>
      <c r="G5" s="59"/>
      <c r="H5" s="59"/>
      <c r="I5" s="58" t="s">
        <v>7</v>
      </c>
      <c r="J5" s="59"/>
      <c r="K5" s="59"/>
      <c r="L5" s="60"/>
      <c r="M5" s="58" t="s">
        <v>40</v>
      </c>
      <c r="N5" s="59"/>
      <c r="O5" s="59"/>
      <c r="P5" s="60"/>
      <c r="Q5" s="6"/>
      <c r="R5" s="51" t="s">
        <v>6</v>
      </c>
      <c r="S5" s="57"/>
      <c r="T5" s="51" t="s">
        <v>7</v>
      </c>
      <c r="U5" s="52"/>
      <c r="V5" s="51" t="s">
        <v>40</v>
      </c>
      <c r="W5" s="52"/>
      <c r="AB5" s="23"/>
    </row>
    <row r="6" spans="1:23" ht="25.5" customHeight="1">
      <c r="A6" s="61" t="s">
        <v>8</v>
      </c>
      <c r="B6" s="62"/>
      <c r="C6" s="53" t="s">
        <v>9</v>
      </c>
      <c r="D6" s="5" t="s">
        <v>10</v>
      </c>
      <c r="E6" s="61" t="s">
        <v>35</v>
      </c>
      <c r="F6" s="62"/>
      <c r="G6" s="61" t="s">
        <v>11</v>
      </c>
      <c r="H6" s="62"/>
      <c r="I6" s="61" t="s">
        <v>35</v>
      </c>
      <c r="J6" s="62"/>
      <c r="K6" s="61" t="s">
        <v>11</v>
      </c>
      <c r="L6" s="62"/>
      <c r="M6" s="61" t="s">
        <v>33</v>
      </c>
      <c r="N6" s="62"/>
      <c r="O6" s="61" t="s">
        <v>34</v>
      </c>
      <c r="P6" s="62"/>
      <c r="Q6" s="6"/>
      <c r="R6" s="53" t="s">
        <v>36</v>
      </c>
      <c r="S6" s="53" t="s">
        <v>12</v>
      </c>
      <c r="T6" s="53" t="s">
        <v>36</v>
      </c>
      <c r="U6" s="53" t="s">
        <v>12</v>
      </c>
      <c r="V6" s="53" t="s">
        <v>37</v>
      </c>
      <c r="W6" s="53" t="s">
        <v>38</v>
      </c>
    </row>
    <row r="7" spans="1:26" ht="64.5">
      <c r="A7" s="8"/>
      <c r="B7" s="8" t="s">
        <v>13</v>
      </c>
      <c r="C7" s="54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4"/>
      <c r="S7" s="54"/>
      <c r="T7" s="54"/>
      <c r="U7" s="54"/>
      <c r="V7" s="54"/>
      <c r="W7" s="54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50" t="s">
        <v>18</v>
      </c>
      <c r="E8" s="32">
        <v>815</v>
      </c>
      <c r="F8" s="32">
        <v>781</v>
      </c>
      <c r="G8" s="32">
        <v>842.25</v>
      </c>
      <c r="H8" s="32">
        <v>835.25</v>
      </c>
      <c r="I8" s="32">
        <v>600</v>
      </c>
      <c r="J8" s="32">
        <v>600.5</v>
      </c>
      <c r="K8" s="32">
        <v>300</v>
      </c>
      <c r="L8" s="32">
        <v>280</v>
      </c>
      <c r="M8" s="32">
        <v>172.5</v>
      </c>
      <c r="N8" s="32">
        <v>180</v>
      </c>
      <c r="O8" s="32">
        <v>132</v>
      </c>
      <c r="P8" s="32">
        <v>132</v>
      </c>
      <c r="Q8" s="6"/>
      <c r="R8" s="37">
        <f>IF(E8=0,"-",F8/E8)</f>
        <v>0.9582822085889571</v>
      </c>
      <c r="S8" s="41">
        <f>IF(G8=0,"-",H8/G8)</f>
        <v>0.99168892846542</v>
      </c>
      <c r="T8" s="39">
        <f>IF(I8=0,"-",J8/I8)</f>
        <v>1.0008333333333332</v>
      </c>
      <c r="U8" s="43">
        <f>IF(K8=0,"-",L8/K8)</f>
        <v>0.9333333333333333</v>
      </c>
      <c r="V8" s="45">
        <f>IF(M8=0,"-",N8/M8)</f>
        <v>1.0434782608695652</v>
      </c>
      <c r="W8" s="47">
        <f>IF(O8=0,"-",P8/O8)</f>
        <v>1</v>
      </c>
      <c r="Y8" s="31">
        <v>16</v>
      </c>
      <c r="Z8" s="31">
        <v>11.166666666666666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50" t="s">
        <v>18</v>
      </c>
      <c r="E9" s="32">
        <v>1291</v>
      </c>
      <c r="F9" s="32">
        <v>1237.75</v>
      </c>
      <c r="G9" s="32">
        <v>1695</v>
      </c>
      <c r="H9" s="32">
        <v>1778.75</v>
      </c>
      <c r="I9" s="32">
        <v>600</v>
      </c>
      <c r="J9" s="32">
        <v>593</v>
      </c>
      <c r="K9" s="32">
        <v>1199</v>
      </c>
      <c r="L9" s="32">
        <v>1268.5</v>
      </c>
      <c r="M9" s="32">
        <v>375</v>
      </c>
      <c r="N9" s="32">
        <v>392.75</v>
      </c>
      <c r="O9" s="32">
        <v>250</v>
      </c>
      <c r="P9" s="32">
        <v>262.5</v>
      </c>
      <c r="Q9" s="6"/>
      <c r="R9" s="37">
        <f>IF(E9=0,"-",F9/E9)</f>
        <v>0.9587529047250194</v>
      </c>
      <c r="S9" s="41">
        <f>IF(G9=0,"-",H9/G9)</f>
        <v>1.0494100294985251</v>
      </c>
      <c r="T9" s="39">
        <f>IF(I9=0,"-",J9/I9)</f>
        <v>0.9883333333333333</v>
      </c>
      <c r="U9" s="43">
        <f>IF(K9=0,"-",L9/K9)</f>
        <v>1.0579649708090075</v>
      </c>
      <c r="V9" s="45">
        <f>IF(M9=0,"-",N9/M9)</f>
        <v>1.0473333333333332</v>
      </c>
      <c r="W9" s="47">
        <f>IF(O9=0,"-",P9/O9)</f>
        <v>1.05</v>
      </c>
      <c r="Y9" s="22">
        <v>25</v>
      </c>
      <c r="Z9" s="22">
        <v>22.733333333333334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50" t="s">
        <v>18</v>
      </c>
      <c r="E10" s="32">
        <v>1260.75</v>
      </c>
      <c r="F10" s="32">
        <v>1170.5</v>
      </c>
      <c r="G10" s="32">
        <v>1459.25</v>
      </c>
      <c r="H10" s="32">
        <v>1372</v>
      </c>
      <c r="I10" s="32">
        <v>600</v>
      </c>
      <c r="J10" s="32">
        <v>600</v>
      </c>
      <c r="K10" s="32">
        <v>600</v>
      </c>
      <c r="L10" s="32">
        <v>700</v>
      </c>
      <c r="M10" s="32">
        <v>277.5</v>
      </c>
      <c r="N10" s="32">
        <v>277.5</v>
      </c>
      <c r="O10" s="32">
        <v>374</v>
      </c>
      <c r="P10" s="32">
        <v>364.75</v>
      </c>
      <c r="Q10" s="6"/>
      <c r="R10" s="37">
        <f>IF(E10=0,"-",F10/E10)</f>
        <v>0.9284156256196708</v>
      </c>
      <c r="S10" s="41">
        <f>IF(G10=0,"-",H10/G10)</f>
        <v>0.9402090114784992</v>
      </c>
      <c r="T10" s="39">
        <f>IF(I10=0,"-",J10/I10)</f>
        <v>1</v>
      </c>
      <c r="U10" s="43">
        <f>IF(K10=0,"-",L10/K10)</f>
        <v>1.1666666666666667</v>
      </c>
      <c r="V10" s="45">
        <f>IF(M10=0,"-",N10/M10)</f>
        <v>1</v>
      </c>
      <c r="W10" s="47">
        <f>IF(O10=0,"-",P10/O10)</f>
        <v>0.9752673796791443</v>
      </c>
      <c r="Y10" s="22">
        <v>24</v>
      </c>
      <c r="Z10" s="22">
        <v>19.2</v>
      </c>
      <c r="AA10" s="23"/>
    </row>
    <row r="11" spans="1:28" ht="27.75" customHeight="1">
      <c r="A11" s="11" t="s">
        <v>24</v>
      </c>
      <c r="B11" s="9" t="s">
        <v>25</v>
      </c>
      <c r="C11" s="10" t="s">
        <v>23</v>
      </c>
      <c r="D11" s="50" t="s">
        <v>18</v>
      </c>
      <c r="E11" s="32">
        <v>1206.75</v>
      </c>
      <c r="F11" s="32">
        <v>1165</v>
      </c>
      <c r="G11" s="32">
        <v>2068.5</v>
      </c>
      <c r="H11" s="32">
        <v>1993</v>
      </c>
      <c r="I11" s="32">
        <v>760</v>
      </c>
      <c r="J11" s="32">
        <v>760.5</v>
      </c>
      <c r="K11" s="32">
        <v>740</v>
      </c>
      <c r="L11" s="32">
        <v>780</v>
      </c>
      <c r="M11" s="32">
        <v>285</v>
      </c>
      <c r="N11" s="32">
        <v>277.5</v>
      </c>
      <c r="O11" s="32">
        <v>184.25</v>
      </c>
      <c r="P11" s="32">
        <v>184.25</v>
      </c>
      <c r="Q11" s="6"/>
      <c r="R11" s="37">
        <f>IF(E11=0,"-",F11/E11)</f>
        <v>0.9654029417857882</v>
      </c>
      <c r="S11" s="41">
        <f>IF(G11=0,"-",H11/G11)</f>
        <v>0.9635001208605269</v>
      </c>
      <c r="T11" s="39">
        <f>IF(I11=0,"-",J11/I11)</f>
        <v>1.000657894736842</v>
      </c>
      <c r="U11" s="43">
        <f>IF(K11=0,"-",L11/K11)</f>
        <v>1.054054054054054</v>
      </c>
      <c r="V11" s="45">
        <f>IF(M11=0,"-",N11/M11)</f>
        <v>0.9736842105263158</v>
      </c>
      <c r="W11" s="47">
        <f>IF(O11=0,"-",P11/O11)</f>
        <v>1</v>
      </c>
      <c r="Y11" s="31">
        <v>32</v>
      </c>
      <c r="Z11" s="31">
        <v>26.2</v>
      </c>
      <c r="AA11" s="23"/>
      <c r="AB11" s="23"/>
    </row>
    <row r="12" spans="1:27" ht="14.25">
      <c r="A12" s="24"/>
      <c r="B12" s="24"/>
      <c r="C12" s="24"/>
      <c r="D12" s="24"/>
      <c r="E12" s="25">
        <f aca="true" t="shared" si="0" ref="E12:L12">SUM(E8:E11)</f>
        <v>4573.5</v>
      </c>
      <c r="F12" s="25">
        <f t="shared" si="0"/>
        <v>4354.25</v>
      </c>
      <c r="G12" s="25">
        <f t="shared" si="0"/>
        <v>6065</v>
      </c>
      <c r="H12" s="25">
        <f t="shared" si="0"/>
        <v>5979</v>
      </c>
      <c r="I12" s="25">
        <f t="shared" si="0"/>
        <v>2560</v>
      </c>
      <c r="J12" s="25">
        <f t="shared" si="0"/>
        <v>2554</v>
      </c>
      <c r="K12" s="25">
        <f t="shared" si="0"/>
        <v>2839</v>
      </c>
      <c r="L12" s="25">
        <f t="shared" si="0"/>
        <v>3028.5</v>
      </c>
      <c r="M12" s="25">
        <f>SUM(M8:M11)</f>
        <v>1110</v>
      </c>
      <c r="N12" s="25">
        <f>SUM(N8:N11)</f>
        <v>1127.75</v>
      </c>
      <c r="O12" s="25">
        <f>SUM(O8:O11)</f>
        <v>940.25</v>
      </c>
      <c r="P12" s="25">
        <f>SUM(P8:P11)</f>
        <v>943.5</v>
      </c>
      <c r="Q12" s="6"/>
      <c r="R12" s="38">
        <f>F12/E12</f>
        <v>0.9520607849568165</v>
      </c>
      <c r="S12" s="42">
        <f>H12/G12</f>
        <v>0.9858202802967848</v>
      </c>
      <c r="T12" s="40">
        <f>J12/I12</f>
        <v>0.99765625</v>
      </c>
      <c r="U12" s="44">
        <f>L12/K12</f>
        <v>1.066748855230715</v>
      </c>
      <c r="V12" s="46">
        <f>N12/M12</f>
        <v>1.015990990990991</v>
      </c>
      <c r="W12" s="48">
        <f>P12/O12</f>
        <v>1.0034565275192768</v>
      </c>
      <c r="Y12" s="26">
        <f>AVERAGE(Y8:Y11)</f>
        <v>24.25</v>
      </c>
      <c r="Z12" s="26">
        <f>AVERAGE(Z8:Z11)</f>
        <v>19.825</v>
      </c>
      <c r="AA12" s="23"/>
    </row>
    <row r="13" spans="18:26" ht="13.5">
      <c r="R13" s="63" t="s">
        <v>39</v>
      </c>
      <c r="S13" s="64"/>
      <c r="T13" s="64"/>
      <c r="U13" s="65"/>
      <c r="V13" s="55">
        <f>(F12+H12+J12+L12+N12+P12)/(E12+G12+I12+K12+M12+O12)</f>
        <v>0.9944299318599604</v>
      </c>
      <c r="W13" s="56"/>
      <c r="Y13" s="27"/>
      <c r="Z13" s="27"/>
    </row>
    <row r="14" spans="5:26" s="34" customFormat="1" ht="13.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U14" s="33"/>
      <c r="Y14" s="36"/>
      <c r="Z14" s="36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-529844046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