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<sst xmlns="http://schemas.openxmlformats.org/spreadsheetml/2006/main" count="61" uniqueCount="41">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</sst>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6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44378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3" ht="25.5" customHeight="1">
      <c r="A5" s="49" t="s">
        <v>5</v>
      </c>
      <c r="B5" s="49"/>
      <c r="C5" s="2"/>
      <c r="D5" s="2"/>
      <c r="E5" s="52" t="s">
        <v>6</v>
      </c>
      <c r="F5" s="53"/>
      <c r="G5" s="53"/>
      <c r="H5" s="53"/>
      <c r="I5" s="52" t="s">
        <v>7</v>
      </c>
      <c r="J5" s="53"/>
      <c r="K5" s="53"/>
      <c r="L5" s="54"/>
      <c r="M5" s="52" t="s">
        <v>40</v>
      </c>
      <c r="N5" s="53"/>
      <c r="O5" s="53"/>
      <c r="P5" s="54"/>
      <c r="Q5" s="6"/>
      <c r="R5" s="55" t="s">
        <v>6</v>
      </c>
      <c r="S5" s="56"/>
      <c r="T5" s="55" t="s">
        <v>7</v>
      </c>
      <c r="U5" s="60"/>
      <c r="V5" s="55" t="s">
        <v>40</v>
      </c>
      <c r="W5" s="60"/>
    </row>
    <row r="6" spans="1:23" ht="25.5" customHeight="1">
      <c r="A6" s="47" t="s">
        <v>8</v>
      </c>
      <c r="B6" s="48"/>
      <c r="C6" s="50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50" t="s">
        <v>36</v>
      </c>
      <c r="S6" s="50" t="s">
        <v>12</v>
      </c>
      <c r="T6" s="50" t="s">
        <v>36</v>
      </c>
      <c r="U6" s="50" t="s">
        <v>12</v>
      </c>
      <c r="V6" s="50" t="s">
        <v>37</v>
      </c>
      <c r="W6" s="50" t="s">
        <v>38</v>
      </c>
    </row>
    <row r="7" spans="1:26" ht="64.5">
      <c r="A7" s="8"/>
      <c r="B7" s="8" t="s">
        <v>13</v>
      </c>
      <c r="C7" s="51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1"/>
      <c r="S7" s="51"/>
      <c r="T7" s="51"/>
      <c r="U7" s="51"/>
      <c r="V7" s="51"/>
      <c r="W7" s="51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910</v>
      </c>
      <c r="F8" s="32">
        <v>835.5</v>
      </c>
      <c r="G8" s="32">
        <v>868.8</v>
      </c>
      <c r="H8" s="32">
        <v>856.3</v>
      </c>
      <c r="I8" s="32">
        <v>620</v>
      </c>
      <c r="J8" s="32">
        <v>622</v>
      </c>
      <c r="K8" s="32">
        <v>310</v>
      </c>
      <c r="L8" s="32">
        <v>360</v>
      </c>
      <c r="M8" s="32">
        <v>154.5</v>
      </c>
      <c r="N8" s="32">
        <v>153</v>
      </c>
      <c r="O8" s="32">
        <v>98</v>
      </c>
      <c r="P8" s="32">
        <v>86</v>
      </c>
      <c r="Q8" s="6"/>
      <c r="R8" s="33">
        <f>IF(E8=0,"-",F8/E8)</f>
        <v>0.9181318681318681</v>
      </c>
      <c r="S8" s="37">
        <f>IF(G8=0,"-",H8/G8)</f>
        <v>0.9856123388581952</v>
      </c>
      <c r="T8" s="35">
        <f>IF(I8=0,"-",J8/I8)</f>
        <v>1.0032258064516129</v>
      </c>
      <c r="U8" s="39">
        <f>IF(K8=0,"-",L8/K8)</f>
        <v>1.1612903225806452</v>
      </c>
      <c r="V8" s="41">
        <f>IF(M8=0,"-",N8/M8)</f>
        <v>0.9902912621359223</v>
      </c>
      <c r="W8" s="43">
        <f>IF(O8=0,"-",P8/O8)</f>
        <v>0.8775510204081632</v>
      </c>
      <c r="Y8" s="31">
        <v>16</v>
      </c>
      <c r="Z8" s="31">
        <v>9.548387096774194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1348.5</v>
      </c>
      <c r="F9" s="32">
        <v>1214.25</v>
      </c>
      <c r="G9" s="32">
        <v>1768.5</v>
      </c>
      <c r="H9" s="32">
        <v>1847.5</v>
      </c>
      <c r="I9" s="32">
        <v>620</v>
      </c>
      <c r="J9" s="32">
        <v>620</v>
      </c>
      <c r="K9" s="32">
        <v>1239</v>
      </c>
      <c r="L9" s="32">
        <v>1286.5</v>
      </c>
      <c r="M9" s="32">
        <v>322.5</v>
      </c>
      <c r="N9" s="32">
        <v>315</v>
      </c>
      <c r="O9" s="32">
        <v>349</v>
      </c>
      <c r="P9" s="32">
        <v>386.75</v>
      </c>
      <c r="Q9" s="6"/>
      <c r="R9" s="33">
        <f>IF(E9=0,"-",F9/E9)</f>
        <v>0.9004449388209121</v>
      </c>
      <c r="S9" s="37">
        <f>IF(G9=0,"-",H9/G9)</f>
        <v>1.0446706248232966</v>
      </c>
      <c r="T9" s="35">
        <f>IF(I9=0,"-",J9/I9)</f>
        <v>1</v>
      </c>
      <c r="U9" s="39">
        <f>IF(K9=0,"-",L9/K9)</f>
        <v>1.0383373688458435</v>
      </c>
      <c r="V9" s="41">
        <f>IF(M9=0,"-",N9/M9)</f>
        <v>0.9767441860465116</v>
      </c>
      <c r="W9" s="43">
        <f>IF(O9=0,"-",P9/O9)</f>
        <v>1.1081661891117478</v>
      </c>
      <c r="Y9" s="22">
        <v>25</v>
      </c>
      <c r="Z9" s="22">
        <v>20.129032258064516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1054.5</v>
      </c>
      <c r="F10" s="32">
        <v>991.75</v>
      </c>
      <c r="G10" s="32">
        <v>1224.25</v>
      </c>
      <c r="H10" s="32">
        <v>1227.5</v>
      </c>
      <c r="I10" s="32">
        <v>620</v>
      </c>
      <c r="J10" s="32">
        <v>610</v>
      </c>
      <c r="K10" s="32">
        <v>620</v>
      </c>
      <c r="L10" s="32">
        <v>698.5</v>
      </c>
      <c r="M10" s="32">
        <v>330</v>
      </c>
      <c r="N10" s="32">
        <v>375</v>
      </c>
      <c r="O10" s="32">
        <v>178.25</v>
      </c>
      <c r="P10" s="32">
        <v>159.5</v>
      </c>
      <c r="Q10" s="6"/>
      <c r="R10" s="33">
        <f>IF(E10=0,"-",F10/E10)</f>
        <v>0.940493124703651</v>
      </c>
      <c r="S10" s="37">
        <f>IF(G10=0,"-",H10/G10)</f>
        <v>1.0026546865427812</v>
      </c>
      <c r="T10" s="35">
        <f>IF(I10=0,"-",J10/I10)</f>
        <v>0.9838709677419355</v>
      </c>
      <c r="U10" s="39">
        <f>IF(K10=0,"-",L10/K10)</f>
        <v>1.1266129032258065</v>
      </c>
      <c r="V10" s="41">
        <f>IF(M10=0,"-",N10/M10)</f>
        <v>1.1363636363636365</v>
      </c>
      <c r="W10" s="43">
        <f>IF(O10=0,"-",P10/O10)</f>
        <v>0.8948106591865358</v>
      </c>
      <c r="Y10" s="22">
        <v>19.516129032258064</v>
      </c>
      <c r="Z10" s="22">
        <v>11.903225806451612</v>
      </c>
      <c r="AA10" s="23"/>
    </row>
    <row r="11" spans="1:27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1329.5</v>
      </c>
      <c r="F11" s="32">
        <v>1233.75</v>
      </c>
      <c r="G11" s="32">
        <v>2242.5</v>
      </c>
      <c r="H11" s="32">
        <v>2067.25</v>
      </c>
      <c r="I11" s="32">
        <v>930</v>
      </c>
      <c r="J11" s="32">
        <v>933.5</v>
      </c>
      <c r="K11" s="32">
        <v>620</v>
      </c>
      <c r="L11" s="32">
        <v>700.5</v>
      </c>
      <c r="M11" s="32">
        <v>292.5</v>
      </c>
      <c r="N11" s="32">
        <v>292.5</v>
      </c>
      <c r="O11" s="32">
        <v>189.25</v>
      </c>
      <c r="P11" s="32">
        <v>189.25</v>
      </c>
      <c r="Q11" s="6"/>
      <c r="R11" s="33">
        <f>IF(E11=0,"-",F11/E11)</f>
        <v>0.9279804437758555</v>
      </c>
      <c r="S11" s="37">
        <f>IF(G11=0,"-",H11/G11)</f>
        <v>0.921850613154961</v>
      </c>
      <c r="T11" s="35">
        <f>IF(I11=0,"-",J11/I11)</f>
        <v>1.003763440860215</v>
      </c>
      <c r="U11" s="39">
        <f>IF(K11=0,"-",L11/K11)</f>
        <v>1.1298387096774194</v>
      </c>
      <c r="V11" s="41">
        <f>IF(M11=0,"-",N11/M11)</f>
        <v>1</v>
      </c>
      <c r="W11" s="43">
        <f>IF(O11=0,"-",P11/O11)</f>
        <v>1</v>
      </c>
      <c r="Y11" s="31">
        <v>32</v>
      </c>
      <c r="Z11" s="31">
        <v>26.483870967741936</v>
      </c>
      <c r="AA11" s="23"/>
    </row>
    <row r="12" spans="1:27" ht="14.25">
      <c r="A12" s="24"/>
      <c r="B12" s="24"/>
      <c r="C12" s="24"/>
      <c r="D12" s="24"/>
      <c r="E12" s="25">
        <f aca="true" t="shared" si="0" ref="E12:P12">SUM(E8:E11)</f>
        <v>4642.5</v>
      </c>
      <c r="F12" s="25">
        <f t="shared" si="0"/>
        <v>4275.25</v>
      </c>
      <c r="G12" s="25">
        <f t="shared" si="0"/>
        <v>6104.05</v>
      </c>
      <c r="H12" s="25">
        <f t="shared" si="0"/>
        <v>5998.55</v>
      </c>
      <c r="I12" s="25">
        <f t="shared" si="0"/>
        <v>2790</v>
      </c>
      <c r="J12" s="25">
        <f t="shared" si="0"/>
        <v>2785.5</v>
      </c>
      <c r="K12" s="25">
        <f t="shared" si="0"/>
        <v>2789</v>
      </c>
      <c r="L12" s="25">
        <f t="shared" si="0"/>
        <v>3045.5</v>
      </c>
      <c r="M12" s="25">
        <f t="shared" si="0"/>
        <v>1099.5</v>
      </c>
      <c r="N12" s="25">
        <f t="shared" si="0"/>
        <v>1135.5</v>
      </c>
      <c r="O12" s="25">
        <f t="shared" si="0"/>
        <v>814.5</v>
      </c>
      <c r="P12" s="25">
        <f t="shared" si="0"/>
        <v>821.5</v>
      </c>
      <c r="Q12" s="6"/>
      <c r="R12" s="34">
        <f>F12/E12</f>
        <v>0.920893914916532</v>
      </c>
      <c r="S12" s="38">
        <f>H12/G12</f>
        <v>0.9827163932143413</v>
      </c>
      <c r="T12" s="36">
        <f>J12/I12</f>
        <v>0.9983870967741936</v>
      </c>
      <c r="U12" s="40">
        <f>L12/K12</f>
        <v>1.0919684474722122</v>
      </c>
      <c r="V12" s="42">
        <f>N12/M12</f>
        <v>1.0327421555252387</v>
      </c>
      <c r="W12" s="44">
        <f>P12/O12</f>
        <v>1.0085942295887047</v>
      </c>
      <c r="Y12" s="26">
        <f>AVERAGE(Y8:Y11)</f>
        <v>23.129032258064516</v>
      </c>
      <c r="Z12" s="26">
        <f>AVERAGE(Z8:Z11)</f>
        <v>17.016129032258064</v>
      </c>
      <c r="AA12" s="23"/>
    </row>
    <row r="13" spans="18:26" ht="13.5">
      <c r="R13" s="57" t="s">
        <v>39</v>
      </c>
      <c r="S13" s="58"/>
      <c r="T13" s="58"/>
      <c r="U13" s="59"/>
      <c r="V13" s="61">
        <f>(F12+H12+J12+L12+N12+P12)/(E12+G12+I12+K12+M12+O12)</f>
        <v>0.9902546937835638</v>
      </c>
      <c r="W13" s="62"/>
      <c r="Y13" s="27"/>
      <c r="Z13" s="27"/>
    </row>
  </sheetData>
  <sheetProtection/>
  <mergeCells count="23">
    <mergeCell ref="O6:P6"/>
    <mergeCell ref="U6:U7"/>
    <mergeCell ref="T5:U5"/>
    <mergeCell ref="V13:W13"/>
    <mergeCell ref="R6:R7"/>
    <mergeCell ref="S6:S7"/>
    <mergeCell ref="T6:T7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E6:F6"/>
    <mergeCell ref="G6:H6"/>
    <mergeCell ref="A5:B5"/>
    <mergeCell ref="A6:B6"/>
    <mergeCell ref="C6:C7"/>
    <mergeCell ref="I6:J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197263280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