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<sst xmlns="http://schemas.openxmlformats.org/spreadsheetml/2006/main" count="61" uniqueCount="41">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</sst>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44409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3" ht="25.5" customHeight="1">
      <c r="A5" s="62" t="s">
        <v>5</v>
      </c>
      <c r="B5" s="62"/>
      <c r="C5" s="2"/>
      <c r="D5" s="2"/>
      <c r="E5" s="53" t="s">
        <v>6</v>
      </c>
      <c r="F5" s="54"/>
      <c r="G5" s="54"/>
      <c r="H5" s="54"/>
      <c r="I5" s="53" t="s">
        <v>7</v>
      </c>
      <c r="J5" s="54"/>
      <c r="K5" s="54"/>
      <c r="L5" s="55"/>
      <c r="M5" s="53" t="s">
        <v>40</v>
      </c>
      <c r="N5" s="54"/>
      <c r="O5" s="54"/>
      <c r="P5" s="55"/>
      <c r="Q5" s="6"/>
      <c r="R5" s="51" t="s">
        <v>6</v>
      </c>
      <c r="S5" s="58"/>
      <c r="T5" s="51" t="s">
        <v>7</v>
      </c>
      <c r="U5" s="52"/>
      <c r="V5" s="51" t="s">
        <v>40</v>
      </c>
      <c r="W5" s="52"/>
    </row>
    <row r="6" spans="1:23" ht="25.5" customHeight="1">
      <c r="A6" s="56" t="s">
        <v>8</v>
      </c>
      <c r="B6" s="57"/>
      <c r="C6" s="49" t="s">
        <v>9</v>
      </c>
      <c r="D6" s="5" t="s">
        <v>10</v>
      </c>
      <c r="E6" s="56" t="s">
        <v>35</v>
      </c>
      <c r="F6" s="57"/>
      <c r="G6" s="56" t="s">
        <v>11</v>
      </c>
      <c r="H6" s="57"/>
      <c r="I6" s="56" t="s">
        <v>35</v>
      </c>
      <c r="J6" s="57"/>
      <c r="K6" s="56" t="s">
        <v>11</v>
      </c>
      <c r="L6" s="57"/>
      <c r="M6" s="56" t="s">
        <v>33</v>
      </c>
      <c r="N6" s="57"/>
      <c r="O6" s="56" t="s">
        <v>34</v>
      </c>
      <c r="P6" s="57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877</v>
      </c>
      <c r="F8" s="32">
        <v>870.75</v>
      </c>
      <c r="G8" s="32">
        <v>866.25</v>
      </c>
      <c r="H8" s="32">
        <v>971</v>
      </c>
      <c r="I8" s="32">
        <v>620</v>
      </c>
      <c r="J8" s="32">
        <v>620</v>
      </c>
      <c r="K8" s="32">
        <v>310</v>
      </c>
      <c r="L8" s="32">
        <v>480.5</v>
      </c>
      <c r="M8" s="32">
        <v>163.5</v>
      </c>
      <c r="N8" s="32">
        <v>156</v>
      </c>
      <c r="O8" s="32">
        <v>143</v>
      </c>
      <c r="P8" s="32">
        <v>130</v>
      </c>
      <c r="Q8" s="6"/>
      <c r="R8" s="33">
        <f>IF(E8=0,"-",F8/E8)</f>
        <v>0.9928734321550741</v>
      </c>
      <c r="S8" s="37">
        <f>IF(G8=0,"-",H8/G8)</f>
        <v>1.1209235209235209</v>
      </c>
      <c r="T8" s="35">
        <f>IF(I8=0,"-",J8/I8)</f>
        <v>1</v>
      </c>
      <c r="U8" s="39">
        <f>IF(K8=0,"-",L8/K8)</f>
        <v>1.55</v>
      </c>
      <c r="V8" s="41">
        <f>IF(M8=0,"-",N8/M8)</f>
        <v>0.9541284403669725</v>
      </c>
      <c r="W8" s="43">
        <f>IF(O8=0,"-",P8/O8)</f>
        <v>0.9090909090909091</v>
      </c>
      <c r="Y8" s="31">
        <v>16</v>
      </c>
      <c r="Z8" s="31">
        <v>10.290322580645162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1337.5</v>
      </c>
      <c r="F9" s="32">
        <v>1218</v>
      </c>
      <c r="G9" s="32">
        <v>1728.5</v>
      </c>
      <c r="H9" s="32">
        <v>1745.75</v>
      </c>
      <c r="I9" s="32">
        <v>620</v>
      </c>
      <c r="J9" s="32">
        <v>603</v>
      </c>
      <c r="K9" s="32">
        <v>1240</v>
      </c>
      <c r="L9" s="32">
        <v>1222</v>
      </c>
      <c r="M9" s="32">
        <v>213.75</v>
      </c>
      <c r="N9" s="32">
        <v>202.5</v>
      </c>
      <c r="O9" s="32">
        <v>284.5</v>
      </c>
      <c r="P9" s="32">
        <v>290</v>
      </c>
      <c r="Q9" s="6"/>
      <c r="R9" s="33">
        <f>IF(E9=0,"-",F9/E9)</f>
        <v>0.9106542056074767</v>
      </c>
      <c r="S9" s="37">
        <f>IF(G9=0,"-",H9/G9)</f>
        <v>1.0099797512293895</v>
      </c>
      <c r="T9" s="35">
        <f>IF(I9=0,"-",J9/I9)</f>
        <v>0.9725806451612903</v>
      </c>
      <c r="U9" s="39">
        <f>IF(K9=0,"-",L9/K9)</f>
        <v>0.9854838709677419</v>
      </c>
      <c r="V9" s="41">
        <f>IF(M9=0,"-",N9/M9)</f>
        <v>0.9473684210526315</v>
      </c>
      <c r="W9" s="43">
        <f>IF(O9=0,"-",P9/O9)</f>
        <v>1.0193321616871704</v>
      </c>
      <c r="Y9" s="22">
        <v>25</v>
      </c>
      <c r="Z9" s="22">
        <v>21.096774193548388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861.5</v>
      </c>
      <c r="F10" s="32">
        <v>856.5</v>
      </c>
      <c r="G10" s="32">
        <v>825</v>
      </c>
      <c r="H10" s="32">
        <v>835</v>
      </c>
      <c r="I10" s="32">
        <v>610</v>
      </c>
      <c r="J10" s="32">
        <v>610</v>
      </c>
      <c r="K10" s="32">
        <v>620</v>
      </c>
      <c r="L10" s="32">
        <v>605.5</v>
      </c>
      <c r="M10" s="32">
        <v>307.5</v>
      </c>
      <c r="N10" s="32">
        <v>307.5</v>
      </c>
      <c r="O10" s="32">
        <v>167</v>
      </c>
      <c r="P10" s="32">
        <v>179</v>
      </c>
      <c r="Q10" s="6"/>
      <c r="R10" s="33">
        <f>IF(E10=0,"-",F10/E10)</f>
        <v>0.9941961694718514</v>
      </c>
      <c r="S10" s="37">
        <f>IF(G10=0,"-",H10/G10)</f>
        <v>1.0121212121212122</v>
      </c>
      <c r="T10" s="35">
        <f>IF(I10=0,"-",J10/I10)</f>
        <v>1</v>
      </c>
      <c r="U10" s="39">
        <f>IF(K10=0,"-",L10/K10)</f>
        <v>0.9766129032258064</v>
      </c>
      <c r="V10" s="41">
        <f>IF(M10=0,"-",N10/M10)</f>
        <v>1</v>
      </c>
      <c r="W10" s="43">
        <f>IF(O10=0,"-",P10/O10)</f>
        <v>1.0718562874251496</v>
      </c>
      <c r="Y10" s="22">
        <v>12</v>
      </c>
      <c r="Z10" s="22">
        <v>9.838709677419354</v>
      </c>
      <c r="AA10" s="23"/>
    </row>
    <row r="11" spans="1:27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1355</v>
      </c>
      <c r="F11" s="32">
        <v>1227.75</v>
      </c>
      <c r="G11" s="32">
        <v>2387</v>
      </c>
      <c r="H11" s="32">
        <v>2149.5</v>
      </c>
      <c r="I11" s="32">
        <v>920</v>
      </c>
      <c r="J11" s="32">
        <v>899</v>
      </c>
      <c r="K11" s="32">
        <v>730</v>
      </c>
      <c r="L11" s="32">
        <v>700</v>
      </c>
      <c r="M11" s="32">
        <v>480</v>
      </c>
      <c r="N11" s="32">
        <v>480</v>
      </c>
      <c r="O11" s="32">
        <v>189.5</v>
      </c>
      <c r="P11" s="32">
        <v>189.5</v>
      </c>
      <c r="Q11" s="6"/>
      <c r="R11" s="33">
        <f>IF(E11=0,"-",F11/E11)</f>
        <v>0.9060885608856089</v>
      </c>
      <c r="S11" s="37">
        <f>IF(G11=0,"-",H11/G11)</f>
        <v>0.9005027230833682</v>
      </c>
      <c r="T11" s="35">
        <f>IF(I11=0,"-",J11/I11)</f>
        <v>0.9771739130434782</v>
      </c>
      <c r="U11" s="39">
        <f>IF(K11=0,"-",L11/K11)</f>
        <v>0.958904109589041</v>
      </c>
      <c r="V11" s="41">
        <f>IF(M11=0,"-",N11/M11)</f>
        <v>1</v>
      </c>
      <c r="W11" s="43">
        <f>IF(O11=0,"-",P11/O11)</f>
        <v>1</v>
      </c>
      <c r="Y11" s="31">
        <v>33.516129032258064</v>
      </c>
      <c r="Z11" s="31">
        <v>26.387096774193548</v>
      </c>
      <c r="AA11" s="23"/>
    </row>
    <row r="12" spans="1:27" ht="14.25">
      <c r="A12" s="24"/>
      <c r="B12" s="24"/>
      <c r="C12" s="24"/>
      <c r="D12" s="24"/>
      <c r="E12" s="25">
        <f aca="true" t="shared" si="0" ref="E12:P12">SUM(E8:E11)</f>
        <v>4431</v>
      </c>
      <c r="F12" s="25">
        <f t="shared" si="0"/>
        <v>4173</v>
      </c>
      <c r="G12" s="25">
        <f t="shared" si="0"/>
        <v>5806.75</v>
      </c>
      <c r="H12" s="25">
        <f t="shared" si="0"/>
        <v>5701.25</v>
      </c>
      <c r="I12" s="25">
        <f t="shared" si="0"/>
        <v>2770</v>
      </c>
      <c r="J12" s="25">
        <f t="shared" si="0"/>
        <v>2732</v>
      </c>
      <c r="K12" s="25">
        <f t="shared" si="0"/>
        <v>2900</v>
      </c>
      <c r="L12" s="25">
        <f t="shared" si="0"/>
        <v>3008</v>
      </c>
      <c r="M12" s="25">
        <f t="shared" si="0"/>
        <v>1164.75</v>
      </c>
      <c r="N12" s="25">
        <f t="shared" si="0"/>
        <v>1146</v>
      </c>
      <c r="O12" s="25">
        <f t="shared" si="0"/>
        <v>784</v>
      </c>
      <c r="P12" s="25">
        <f t="shared" si="0"/>
        <v>788.5</v>
      </c>
      <c r="Q12" s="6"/>
      <c r="R12" s="34">
        <f>F12/E12</f>
        <v>0.9417738659444821</v>
      </c>
      <c r="S12" s="38">
        <f>H12/G12</f>
        <v>0.9818314892151375</v>
      </c>
      <c r="T12" s="36">
        <f>J12/I12</f>
        <v>0.9862815884476535</v>
      </c>
      <c r="U12" s="40">
        <f>L12/K12</f>
        <v>1.0372413793103448</v>
      </c>
      <c r="V12" s="42">
        <f>N12/M12</f>
        <v>0.9839021249195107</v>
      </c>
      <c r="W12" s="44">
        <f>P12/O12</f>
        <v>1.0057397959183674</v>
      </c>
      <c r="Y12" s="26">
        <f>AVERAGE(Y8:Y11)</f>
        <v>21.629032258064516</v>
      </c>
      <c r="Z12" s="26">
        <f>AVERAGE(Z8:Z11)</f>
        <v>16.903225806451612</v>
      </c>
      <c r="AA12" s="23"/>
    </row>
    <row r="13" spans="18:26" ht="13.5">
      <c r="R13" s="59" t="s">
        <v>39</v>
      </c>
      <c r="S13" s="60"/>
      <c r="T13" s="60"/>
      <c r="U13" s="61"/>
      <c r="V13" s="47">
        <f>(F12+H12+J12+L12+N12+P12)/(E12+G12+I12+K12+M12+O12)</f>
        <v>0.9827653795536639</v>
      </c>
      <c r="W13" s="48"/>
      <c r="Y13" s="27"/>
      <c r="Z13" s="27"/>
    </row>
  </sheetData>
  <sheetProtection/>
  <mergeCells count="23">
    <mergeCell ref="E5:H5"/>
    <mergeCell ref="A5:B5"/>
    <mergeCell ref="A6:B6"/>
    <mergeCell ref="C6:C7"/>
    <mergeCell ref="I6:J6"/>
    <mergeCell ref="K6:L6"/>
    <mergeCell ref="I5:L5"/>
    <mergeCell ref="E6:F6"/>
    <mergeCell ref="G6:H6"/>
    <mergeCell ref="M5:P5"/>
    <mergeCell ref="M6:N6"/>
    <mergeCell ref="O6:P6"/>
    <mergeCell ref="U6:U7"/>
    <mergeCell ref="T5:U5"/>
    <mergeCell ref="R5:S5"/>
    <mergeCell ref="V13:W13"/>
    <mergeCell ref="R6:R7"/>
    <mergeCell ref="S6:S7"/>
    <mergeCell ref="T6:T7"/>
    <mergeCell ref="V5:W5"/>
    <mergeCell ref="V6:V7"/>
    <mergeCell ref="W6:W7"/>
    <mergeCell ref="R13:U13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-381310465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