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<sst xmlns="http://schemas.openxmlformats.org/spreadsheetml/2006/main" count="51" uniqueCount="36">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</sst>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2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2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0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5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1" fillId="34" borderId="10" xfId="0" applyNumberFormat="1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IndentedPlain" xfId="56"/>
    <cellStyle name="IndentedPlain 2" xfId="57"/>
    <cellStyle name="IndentedPlain 2 2" xfId="58"/>
    <cellStyle name="IndentedPlain 2 3" xfId="59"/>
    <cellStyle name="IndentedPlain 3" xfId="60"/>
    <cellStyle name="IndentedPlain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TemplateDownload" xfId="68"/>
    <cellStyle name="Note" xfId="69"/>
    <cellStyle name="Note 2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4" xfId="77"/>
    <cellStyle name="Percent 5" xfId="78"/>
    <cellStyle name="Percent 6" xfId="79"/>
    <cellStyle name="Plain" xfId="80"/>
    <cellStyle name="Plain 2" xfId="81"/>
    <cellStyle name="Plain 2 2" xfId="82"/>
    <cellStyle name="Plain 2 3" xfId="83"/>
    <cellStyle name="Plain 3" xfId="84"/>
    <cellStyle name="Plain 4" xfId="85"/>
    <cellStyle name="Title" xfId="86"/>
    <cellStyle name="Total" xfId="87"/>
    <cellStyle name="Warning Text" xfId="88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22" width="9.140625" style="17" customWidth="1"/>
    <col min="23" max="23" width="42.00390625" style="17" customWidth="1"/>
    <col min="24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4">
        <v>43282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23" ht="14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W5" s="26"/>
    </row>
    <row r="6" spans="1:18" ht="25.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1" ht="63.7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2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7">
        <v>884</v>
      </c>
      <c r="F8" s="37">
        <v>876</v>
      </c>
      <c r="G8" s="37">
        <v>1255</v>
      </c>
      <c r="H8" s="37">
        <v>1263.5</v>
      </c>
      <c r="I8" s="37">
        <v>620</v>
      </c>
      <c r="J8" s="37">
        <v>610</v>
      </c>
      <c r="K8" s="37">
        <v>310</v>
      </c>
      <c r="L8" s="37">
        <v>320</v>
      </c>
      <c r="M8" s="6"/>
      <c r="N8" s="13">
        <f>IF(E8=0,"-",F8/E8)</f>
        <v>0.9909502262443439</v>
      </c>
      <c r="O8" s="14">
        <f>IF(G8=0,"-",H8/G8)</f>
        <v>1.0067729083665338</v>
      </c>
      <c r="P8" s="15"/>
      <c r="Q8" s="13">
        <f>IF(I8=0,"-",J8/I8)</f>
        <v>0.9838709677419355</v>
      </c>
      <c r="R8" s="14">
        <f>_xlfn.IFERROR(L8/K8,"-")</f>
        <v>1.032258064516129</v>
      </c>
      <c r="T8" s="25">
        <v>16</v>
      </c>
      <c r="U8" s="25">
        <v>11.45</v>
      </c>
      <c r="V8" s="26"/>
    </row>
    <row r="9" spans="1:22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7">
        <v>1253.5</v>
      </c>
      <c r="F9" s="37">
        <v>1189.75</v>
      </c>
      <c r="G9" s="37">
        <v>1496.5</v>
      </c>
      <c r="H9" s="37">
        <v>1498</v>
      </c>
      <c r="I9" s="37">
        <v>621.5</v>
      </c>
      <c r="J9" s="37">
        <v>620</v>
      </c>
      <c r="K9" s="37">
        <v>620</v>
      </c>
      <c r="L9" s="37">
        <v>790</v>
      </c>
      <c r="M9" s="6"/>
      <c r="N9" s="13">
        <f>IF(E9=0,"-",F9/E9)</f>
        <v>0.949142401276426</v>
      </c>
      <c r="O9" s="14">
        <f>IF(G9=0,"-",H9/G9)</f>
        <v>1.0010023387905111</v>
      </c>
      <c r="P9" s="15"/>
      <c r="Q9" s="13">
        <f>IF(I9=0,"-",J9/I9)</f>
        <v>0.997586484312148</v>
      </c>
      <c r="R9" s="14">
        <f>_xlfn.IFERROR(L9/K9,"-")</f>
        <v>1.2741935483870968</v>
      </c>
      <c r="T9" s="25">
        <v>25</v>
      </c>
      <c r="U9" s="25">
        <v>22.55</v>
      </c>
      <c r="V9" s="26"/>
    </row>
    <row r="10" spans="1:22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7">
        <v>1352.75</v>
      </c>
      <c r="F10" s="37">
        <v>1298.25</v>
      </c>
      <c r="G10" s="37">
        <v>1162</v>
      </c>
      <c r="H10" s="37">
        <v>1386.75</v>
      </c>
      <c r="I10" s="37">
        <v>620</v>
      </c>
      <c r="J10" s="37">
        <v>610</v>
      </c>
      <c r="K10" s="37">
        <v>620</v>
      </c>
      <c r="L10" s="37">
        <v>838</v>
      </c>
      <c r="M10" s="6"/>
      <c r="N10" s="13">
        <f>IF(E10=0,"-",F10/E10)</f>
        <v>0.9597116983921641</v>
      </c>
      <c r="O10" s="14">
        <f>IF(G10=0,"-",H10/G10)</f>
        <v>1.1934165232358003</v>
      </c>
      <c r="P10" s="15"/>
      <c r="Q10" s="13">
        <f>IF(I10=0,"-",J10/I10)</f>
        <v>0.9838709677419355</v>
      </c>
      <c r="R10" s="14">
        <f>_xlfn.IFERROR(L10/K10,"-")</f>
        <v>1.3516129032258064</v>
      </c>
      <c r="T10" s="25">
        <v>24</v>
      </c>
      <c r="U10" s="25">
        <v>17.13</v>
      </c>
      <c r="V10" s="26"/>
    </row>
    <row r="11" spans="1:23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7">
        <v>1714</v>
      </c>
      <c r="F11" s="37">
        <v>1616.5</v>
      </c>
      <c r="G11" s="37">
        <v>1812.75</v>
      </c>
      <c r="H11" s="37">
        <v>1932.75</v>
      </c>
      <c r="I11" s="37">
        <v>930</v>
      </c>
      <c r="J11" s="37">
        <v>930</v>
      </c>
      <c r="K11" s="37">
        <v>620</v>
      </c>
      <c r="L11" s="37">
        <v>650</v>
      </c>
      <c r="M11" s="6"/>
      <c r="N11" s="13">
        <f>IF(E11=0,"-",F11/E11)</f>
        <v>0.9431155192532089</v>
      </c>
      <c r="O11" s="14">
        <f>IF(G11=0,"-",H11/G11)</f>
        <v>1.0661977658254034</v>
      </c>
      <c r="P11" s="15"/>
      <c r="Q11" s="13">
        <f>IF(I11=0,"-",J11/I11)</f>
        <v>1</v>
      </c>
      <c r="R11" s="14">
        <f>_xlfn.IFERROR(L11/K11,"-")</f>
        <v>1.0483870967741935</v>
      </c>
      <c r="T11" s="25">
        <v>32</v>
      </c>
      <c r="U11" s="25">
        <v>29.23</v>
      </c>
      <c r="V11" s="26"/>
      <c r="W11" s="26"/>
    </row>
    <row r="12" spans="1:22" ht="15.75" thickBot="1">
      <c r="A12" s="27"/>
      <c r="B12" s="27"/>
      <c r="C12" s="27"/>
      <c r="D12" s="27"/>
      <c r="E12" s="28">
        <f aca="true" t="shared" si="0" ref="E12:L12">SUM(E8:E11)</f>
        <v>5204.25</v>
      </c>
      <c r="F12" s="28">
        <f t="shared" si="0"/>
        <v>4980.5</v>
      </c>
      <c r="G12" s="28">
        <f t="shared" si="0"/>
        <v>5726.25</v>
      </c>
      <c r="H12" s="28">
        <f t="shared" si="0"/>
        <v>6081</v>
      </c>
      <c r="I12" s="28">
        <f t="shared" si="0"/>
        <v>2791.5</v>
      </c>
      <c r="J12" s="28">
        <f t="shared" si="0"/>
        <v>2770</v>
      </c>
      <c r="K12" s="28">
        <f t="shared" si="0"/>
        <v>2170</v>
      </c>
      <c r="L12" s="28">
        <f t="shared" si="0"/>
        <v>2598</v>
      </c>
      <c r="M12" s="6"/>
      <c r="N12" s="29">
        <f>F12/E12</f>
        <v>0.95700629293366</v>
      </c>
      <c r="O12" s="30">
        <f>H12/G12</f>
        <v>1.0619515389652914</v>
      </c>
      <c r="P12" s="15"/>
      <c r="Q12" s="29">
        <f>J12/I12</f>
        <v>0.9922980476446355</v>
      </c>
      <c r="R12" s="30">
        <f>L12/K12</f>
        <v>1.1972350230414746</v>
      </c>
      <c r="T12" s="31">
        <f>AVERAGE(T8:T11)</f>
        <v>24.25</v>
      </c>
      <c r="U12" s="31">
        <f>AVERAGE(U8:U11)</f>
        <v>20.09</v>
      </c>
      <c r="V12" s="26"/>
    </row>
    <row r="13" spans="14:21" ht="15.75" thickBot="1">
      <c r="N13" s="47" t="s">
        <v>29</v>
      </c>
      <c r="O13" s="48"/>
      <c r="P13" s="48"/>
      <c r="Q13" s="49"/>
      <c r="R13" s="32">
        <f>(F12+H12+J12+L12)/(E12+G12+I12+K12)</f>
        <v>1.0338220488295997</v>
      </c>
      <c r="T13" s="33"/>
      <c r="U13" s="33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Helen E. Jones</cp:lastModifiedBy>
  <cp:lastPrinted>2015-03-04T09:36:41Z</cp:lastPrinted>
  <dcterms:created xsi:type="dcterms:W3CDTF">2014-06-05T16:44:24Z</dcterms:created>
  <dcterms:modified xsi:type="dcterms:W3CDTF">2018-08-03T09:50:34Z</dcterms:modified>
  <cp:category/>
  <cp:version/>
  <cp:contentType/>
  <cp:contentStatus/>
</cp:coreProperties>
</file>